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Videos\Постановления Главы   Решения Совета\Капитал.ремонт мног.домов 2014-2019\2017-2019\ПАСП № 694 от03.10.2016 план 2017-2019\ПАСП № 341 от 30.08.2017 изм. в ПАСП № 694\"/>
    </mc:Choice>
  </mc:AlternateContent>
  <bookViews>
    <workbookView xWindow="0" yWindow="0" windowWidth="15270" windowHeight="4650" activeTab="1"/>
  </bookViews>
  <sheets>
    <sheet name="Прилож.№ 1" sheetId="1" r:id="rId1"/>
    <sheet name="Приложение № 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3" i="1" l="1"/>
  <c r="D13" i="1" s="1"/>
  <c r="M16" i="2" l="1"/>
  <c r="Q25" i="2"/>
  <c r="Q24" i="2"/>
  <c r="Q23" i="2"/>
  <c r="Q22" i="2"/>
  <c r="Q21" i="2"/>
  <c r="R20" i="2"/>
  <c r="P20" i="2"/>
  <c r="O20" i="2"/>
  <c r="N20" i="2"/>
  <c r="K20" i="2"/>
  <c r="J20" i="2"/>
  <c r="I20" i="2"/>
  <c r="H20" i="2"/>
  <c r="Q20" i="2" s="1"/>
  <c r="R18" i="2"/>
  <c r="P18" i="2"/>
  <c r="O18" i="2"/>
  <c r="N18" i="2"/>
  <c r="K18" i="2"/>
  <c r="J18" i="2"/>
  <c r="I18" i="2"/>
  <c r="H18" i="2"/>
  <c r="Q18" i="2" s="1"/>
  <c r="R16" i="2"/>
  <c r="K16" i="2"/>
  <c r="J16" i="2"/>
  <c r="I16" i="2"/>
  <c r="Q16" i="2" s="1"/>
  <c r="H16" i="2"/>
  <c r="D12" i="1"/>
  <c r="D21" i="1"/>
  <c r="D20" i="1"/>
  <c r="D19" i="1"/>
  <c r="D18" i="1"/>
  <c r="D16" i="1" s="1"/>
  <c r="D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3" i="1"/>
  <c r="S12" i="1"/>
  <c r="O12" i="1"/>
  <c r="N12" i="1"/>
  <c r="M12" i="1"/>
  <c r="L12" i="1"/>
  <c r="K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<sst xmlns="http://schemas.openxmlformats.org/spreadsheetml/2006/main" count="151" uniqueCount="76">
  <si>
    <t>с Панфилово ул Советская д.35</t>
  </si>
  <si>
    <t>№ п/п</t>
  </si>
  <si>
    <t>Адрес МКД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</si>
  <si>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</si>
  <si>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</si>
  <si>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</si>
  <si>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</si>
  <si>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</si>
  <si>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</si>
  <si>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</si>
  <si>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</si>
  <si>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</si>
  <si>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фасадов</t>
  </si>
  <si>
    <t>переустройству невентилируемой крыши на вентилируемую крышу, устройству выходов на кровлю</t>
  </si>
  <si>
    <t>установка коллективных (общедомовых) ПУ и УУ</t>
  </si>
  <si>
    <t>другие виды</t>
  </si>
  <si>
    <t>руб.</t>
  </si>
  <si>
    <t>ед.</t>
  </si>
  <si>
    <t>кв.м.</t>
  </si>
  <si>
    <t>куб.м.</t>
  </si>
  <si>
    <t>Итого по Ковардицкое на 2017 год</t>
  </si>
  <si>
    <t>п Зимёнки ул Мира д.1</t>
  </si>
  <si>
    <t>п Зимёнки ул Мира д.2</t>
  </si>
  <si>
    <t>п Зимёнки ул Мира д.4</t>
  </si>
  <si>
    <t>д Межищи ул Овражная д.1</t>
  </si>
  <si>
    <t>д Межищи ул Овражная д.6</t>
  </si>
  <si>
    <t>Итого по Ковардицкое  на 2019 год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</si>
  <si>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</si>
  <si>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</si>
  <si>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</si>
  <si>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</si>
  <si>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</si>
  <si>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</si>
  <si>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</si>
  <si>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Способ формирования фонда капитального ремонта (РО - счет регионального оператора, СС - специальный счет)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</si>
  <si>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</si>
  <si>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</si>
  <si>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</si>
  <si>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</si>
  <si>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</si>
  <si>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</si>
  <si>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</si>
  <si>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</si>
  <si>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</si>
  <si>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</si>
  <si>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</si>
  <si>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</si>
  <si>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</si>
  <si>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руб./кв.м</t>
  </si>
  <si>
    <t>X</t>
  </si>
  <si>
    <t>Каменные, кирпичные</t>
  </si>
  <si>
    <t>РО</t>
  </si>
  <si>
    <t>2</t>
  </si>
  <si>
    <t>11.2018</t>
  </si>
  <si>
    <t>Итого по Ковардицкое на 2018 год</t>
  </si>
  <si>
    <t>1967</t>
  </si>
  <si>
    <t>10.2019</t>
  </si>
  <si>
    <t>1965</t>
  </si>
  <si>
    <t>06.2019</t>
  </si>
  <si>
    <t>1968</t>
  </si>
  <si>
    <t>11.2019</t>
  </si>
  <si>
    <t>1970</t>
  </si>
  <si>
    <t>04.2019</t>
  </si>
  <si>
    <t>1960</t>
  </si>
  <si>
    <t>09.2019</t>
  </si>
  <si>
    <t>Итого по Ковардицкое на 2019 год</t>
  </si>
  <si>
    <t>08.2017</t>
  </si>
  <si>
    <t>Приложение № 1</t>
  </si>
  <si>
    <t>от 30.08.2017 № 341</t>
  </si>
  <si>
    <t>к постановлению  администрации с.поселения</t>
  </si>
  <si>
    <t>п Зимёнки ул Мира д.8</t>
  </si>
  <si>
    <t>Таблица № 1</t>
  </si>
  <si>
    <t xml:space="preserve">к краткосрочному плану реализации </t>
  </si>
  <si>
    <t>региональной программы капитального ремонта общего</t>
  </si>
  <si>
    <t>имущества в многоквартирных домах на 2017-2019 годы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</si>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</sst>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###\ ###\ ###\ ##0.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61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/>
    </xf>
    <xf numFmtId="0" fontId="8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/>
    <xf numFmtId="4" fontId="9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/>
    <xf numFmtId="0" fontId="6" fillId="0" borderId="1" xfId="0" applyNumberFormat="1" applyFont="1" applyFill="1" applyBorder="1"/>
    <xf numFmtId="0" fontId="4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165" fontId="7" fillId="0" borderId="1" xfId="0" applyNumberFormat="1" applyFont="1" applyFill="1" applyBorder="1" applyAlignment="1">
      <alignment horizontal="left" wrapText="1"/>
    </xf>
    <xf numFmtId="165" fontId="6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9" fillId="0" borderId="1" xfId="3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/>
    <xf numFmtId="3" fontId="6" fillId="0" borderId="1" xfId="0" quotePrefix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 indent="1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indent="1"/>
    </xf>
  </cellXfs>
  <cellStyles count="4">
    <cellStyle name="Обычный" xfId="0" builtinId="0"/>
    <cellStyle name="Обычный 3" xfId="1"/>
    <cellStyle name="Обычный 5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1"/>
  <sheetViews>
    <sheetView topLeftCell="B10" workbookViewId="0">
      <selection activeCell="H25" sqref="H25"/>
    </sheetView>
  </sheetViews>
  <sheetFormatPr defaultRowHeight="15" x14ac:dyDescent="0.25"/>
  <cols>
    <col min="1" max="1" width="0" hidden="1" customWidth="1"/>
    <col min="2" max="2" width="5.7109375" customWidth="1"/>
    <col min="3" max="3" width="30.7109375" customWidth="1"/>
    <col min="4" max="4" width="15" customWidth="1"/>
    <col min="5" max="5" width="12.85546875" customWidth="1"/>
    <col min="6" max="6" width="4.5703125" customWidth="1"/>
    <col min="7" max="7" width="6.7109375" customWidth="1"/>
    <col min="8" max="8" width="9.7109375" customWidth="1"/>
    <col min="9" max="9" width="12.85546875" customWidth="1"/>
    <col min="10" max="10" width="6.85546875" customWidth="1"/>
    <col min="11" max="11" width="7.7109375" customWidth="1"/>
    <col min="12" max="12" width="7.140625" customWidth="1"/>
    <col min="13" max="13" width="12.7109375" customWidth="1"/>
    <col min="14" max="15" width="6.7109375" customWidth="1"/>
    <col min="16" max="16" width="9.28515625" customWidth="1"/>
    <col min="17" max="17" width="10.5703125" customWidth="1"/>
    <col min="18" max="18" width="13.7109375" customWidth="1"/>
    <col min="19" max="19" width="13.5703125" customWidth="1"/>
  </cols>
  <sheetData>
    <row r="3" spans="1:19" x14ac:dyDescent="0.25">
      <c r="Q3" s="24"/>
      <c r="R3" s="24" t="s">
        <v>67</v>
      </c>
      <c r="S3" s="24"/>
    </row>
    <row r="4" spans="1:19" x14ac:dyDescent="0.25">
      <c r="Q4" s="51" t="s">
        <v>69</v>
      </c>
      <c r="R4" s="51"/>
      <c r="S4" s="51"/>
    </row>
    <row r="5" spans="1:19" x14ac:dyDescent="0.25">
      <c r="Q5" s="24"/>
      <c r="R5" s="24" t="s">
        <v>68</v>
      </c>
      <c r="S5" s="24"/>
    </row>
    <row r="8" spans="1:19" ht="32.25" customHeight="1" x14ac:dyDescent="0.25">
      <c r="B8" s="52" t="s">
        <v>1</v>
      </c>
      <c r="C8" s="54" t="s">
        <v>2</v>
      </c>
      <c r="D8" s="56" t="s">
        <v>3</v>
      </c>
      <c r="E8" s="54" t="s">
        <v>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 t="s">
        <v>5</v>
      </c>
      <c r="Q8" s="54"/>
      <c r="R8" s="54"/>
      <c r="S8" s="54"/>
    </row>
    <row r="9" spans="1:19" ht="204.75" x14ac:dyDescent="0.25">
      <c r="B9" s="52"/>
      <c r="C9" s="54"/>
      <c r="D9" s="56"/>
      <c r="E9" s="2" t="s">
        <v>6</v>
      </c>
      <c r="F9" s="54" t="s">
        <v>7</v>
      </c>
      <c r="G9" s="54"/>
      <c r="H9" s="54" t="s">
        <v>8</v>
      </c>
      <c r="I9" s="54"/>
      <c r="J9" s="54" t="s">
        <v>9</v>
      </c>
      <c r="K9" s="54"/>
      <c r="L9" s="54" t="s">
        <v>10</v>
      </c>
      <c r="M9" s="54"/>
      <c r="N9" s="54" t="s">
        <v>11</v>
      </c>
      <c r="O9" s="54"/>
      <c r="P9" s="2" t="s">
        <v>12</v>
      </c>
      <c r="Q9" s="2" t="s">
        <v>13</v>
      </c>
      <c r="R9" s="2" t="s">
        <v>14</v>
      </c>
      <c r="S9" s="3" t="s">
        <v>15</v>
      </c>
    </row>
    <row r="10" spans="1:19" ht="15.75" x14ac:dyDescent="0.25">
      <c r="B10" s="53"/>
      <c r="C10" s="55"/>
      <c r="D10" s="4" t="s">
        <v>16</v>
      </c>
      <c r="E10" s="5" t="s">
        <v>16</v>
      </c>
      <c r="F10" s="6" t="s">
        <v>17</v>
      </c>
      <c r="G10" s="5" t="s">
        <v>16</v>
      </c>
      <c r="H10" s="5" t="s">
        <v>18</v>
      </c>
      <c r="I10" s="5" t="s">
        <v>16</v>
      </c>
      <c r="J10" s="5" t="s">
        <v>18</v>
      </c>
      <c r="K10" s="5" t="s">
        <v>16</v>
      </c>
      <c r="L10" s="5" t="s">
        <v>18</v>
      </c>
      <c r="M10" s="5" t="s">
        <v>16</v>
      </c>
      <c r="N10" s="5" t="s">
        <v>19</v>
      </c>
      <c r="O10" s="5" t="s">
        <v>16</v>
      </c>
      <c r="P10" s="5" t="s">
        <v>16</v>
      </c>
      <c r="Q10" s="5" t="s">
        <v>16</v>
      </c>
      <c r="R10" s="5" t="s">
        <v>16</v>
      </c>
      <c r="S10" s="7" t="s">
        <v>16</v>
      </c>
    </row>
    <row r="11" spans="1:19" ht="15.75" x14ac:dyDescent="0.25">
      <c r="B11" s="8">
        <v>1</v>
      </c>
      <c r="C11" s="5">
        <v>2</v>
      </c>
      <c r="D11" s="5">
        <v>3</v>
      </c>
      <c r="E11" s="5">
        <v>4</v>
      </c>
      <c r="F11" s="6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  <c r="Q11" s="5">
        <v>16</v>
      </c>
      <c r="R11" s="5">
        <v>17</v>
      </c>
      <c r="S11" s="5">
        <v>18</v>
      </c>
    </row>
    <row r="12" spans="1:19" s="1" customFormat="1" ht="15.75" x14ac:dyDescent="0.25">
      <c r="B12" s="9" t="s">
        <v>20</v>
      </c>
      <c r="C12" s="10"/>
      <c r="D12" s="11">
        <f>D13</f>
        <v>2449613</v>
      </c>
      <c r="E12" s="11">
        <f>E13</f>
        <v>0</v>
      </c>
      <c r="F12" s="12">
        <v>0</v>
      </c>
      <c r="G12" s="11">
        <f t="shared" ref="G12:O12" si="0">G13</f>
        <v>0</v>
      </c>
      <c r="H12" s="11">
        <f t="shared" si="0"/>
        <v>790</v>
      </c>
      <c r="I12" s="11">
        <f t="shared" si="0"/>
        <v>2312620.7400000002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v>0</v>
      </c>
      <c r="Q12" s="11">
        <v>0</v>
      </c>
      <c r="R12" s="11">
        <v>0</v>
      </c>
      <c r="S12" s="11">
        <f>S13</f>
        <v>136992.26</v>
      </c>
    </row>
    <row r="13" spans="1:19" s="1" customFormat="1" ht="15.75" x14ac:dyDescent="0.25">
      <c r="A13" s="1">
        <v>1</v>
      </c>
      <c r="B13" s="13">
        <f>SUBTOTAL(103,$A13:A$19)</f>
        <v>1</v>
      </c>
      <c r="C13" s="14" t="s">
        <v>0</v>
      </c>
      <c r="D13" s="11">
        <f>E13+G13+I13+K13+M13+O13+P13+Q13+R13+S13</f>
        <v>2449613</v>
      </c>
      <c r="E13" s="11">
        <v>0</v>
      </c>
      <c r="F13" s="15">
        <v>0</v>
      </c>
      <c r="G13" s="11">
        <v>0</v>
      </c>
      <c r="H13" s="16">
        <v>790</v>
      </c>
      <c r="I13" s="11">
        <f>1712620.74+600000</f>
        <v>2312620.7400000002</v>
      </c>
      <c r="J13" s="16">
        <v>0</v>
      </c>
      <c r="K13" s="11">
        <v>0</v>
      </c>
      <c r="L13" s="16">
        <v>0</v>
      </c>
      <c r="M13" s="11">
        <v>0</v>
      </c>
      <c r="N13" s="16">
        <v>0</v>
      </c>
      <c r="O13" s="11">
        <v>0</v>
      </c>
      <c r="P13" s="11">
        <v>0</v>
      </c>
      <c r="Q13" s="16">
        <v>0</v>
      </c>
      <c r="R13" s="16">
        <v>0</v>
      </c>
      <c r="S13" s="11">
        <v>136992.26</v>
      </c>
    </row>
    <row r="14" spans="1:19" ht="15.75" x14ac:dyDescent="0.25">
      <c r="B14" s="17" t="s">
        <v>54</v>
      </c>
      <c r="C14" s="18"/>
      <c r="D14" s="19">
        <f t="shared" ref="D14:S14" si="1">D15</f>
        <v>2249023.5</v>
      </c>
      <c r="E14" s="19">
        <f t="shared" si="1"/>
        <v>0</v>
      </c>
      <c r="F14" s="20">
        <f t="shared" si="1"/>
        <v>0</v>
      </c>
      <c r="G14" s="19">
        <f t="shared" si="1"/>
        <v>0</v>
      </c>
      <c r="H14" s="19">
        <f t="shared" si="1"/>
        <v>634</v>
      </c>
      <c r="I14" s="19">
        <f t="shared" si="1"/>
        <v>935304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165000</v>
      </c>
    </row>
    <row r="15" spans="1:19" ht="15.75" x14ac:dyDescent="0.25">
      <c r="B15" s="21">
        <v>2</v>
      </c>
      <c r="C15" s="18" t="s">
        <v>70</v>
      </c>
      <c r="D15" s="19">
        <v>2249023.5</v>
      </c>
      <c r="E15" s="22">
        <v>0</v>
      </c>
      <c r="F15" s="23">
        <v>0</v>
      </c>
      <c r="G15" s="22">
        <v>0</v>
      </c>
      <c r="H15" s="22">
        <v>634</v>
      </c>
      <c r="I15" s="22">
        <v>935304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165000</v>
      </c>
    </row>
    <row r="16" spans="1:19" ht="15.75" x14ac:dyDescent="0.25">
      <c r="B16" s="17" t="s">
        <v>26</v>
      </c>
      <c r="C16" s="18"/>
      <c r="D16" s="19">
        <f t="shared" ref="D16:S16" si="2">SUM(D17:D21)</f>
        <v>10925283.859999999</v>
      </c>
      <c r="E16" s="19">
        <f t="shared" si="2"/>
        <v>1592618.5</v>
      </c>
      <c r="F16" s="20">
        <f t="shared" si="2"/>
        <v>0</v>
      </c>
      <c r="G16" s="19">
        <f t="shared" si="2"/>
        <v>0</v>
      </c>
      <c r="H16" s="19">
        <f t="shared" si="2"/>
        <v>2062.6</v>
      </c>
      <c r="I16" s="19">
        <f t="shared" si="2"/>
        <v>6344589.5999999996</v>
      </c>
      <c r="J16" s="19">
        <f t="shared" si="2"/>
        <v>0</v>
      </c>
      <c r="K16" s="19">
        <f t="shared" si="2"/>
        <v>0</v>
      </c>
      <c r="L16" s="19">
        <f t="shared" si="2"/>
        <v>633</v>
      </c>
      <c r="M16" s="19">
        <f t="shared" si="2"/>
        <v>1833075.76</v>
      </c>
      <c r="N16" s="19">
        <f t="shared" si="2"/>
        <v>0</v>
      </c>
      <c r="O16" s="19">
        <f t="shared" si="2"/>
        <v>0</v>
      </c>
      <c r="P16" s="19">
        <f t="shared" si="2"/>
        <v>0</v>
      </c>
      <c r="Q16" s="19">
        <f t="shared" si="2"/>
        <v>0</v>
      </c>
      <c r="R16" s="19">
        <f t="shared" si="2"/>
        <v>0</v>
      </c>
      <c r="S16" s="19">
        <f t="shared" si="2"/>
        <v>1155000</v>
      </c>
    </row>
    <row r="17" spans="2:19" ht="15.75" x14ac:dyDescent="0.25">
      <c r="B17" s="21">
        <v>1</v>
      </c>
      <c r="C17" s="18" t="s">
        <v>21</v>
      </c>
      <c r="D17" s="19">
        <f t="shared" ref="D17:D21" si="3">E17+G17+I17+K17+M17+O17+P17+Q17+R17+S17</f>
        <v>2829492</v>
      </c>
      <c r="E17" s="22">
        <v>757732</v>
      </c>
      <c r="F17" s="23">
        <v>0</v>
      </c>
      <c r="G17" s="22">
        <v>0</v>
      </c>
      <c r="H17" s="22">
        <v>560</v>
      </c>
      <c r="I17" s="22">
        <v>1736760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335000</v>
      </c>
    </row>
    <row r="18" spans="2:19" ht="15.75" x14ac:dyDescent="0.25">
      <c r="B18" s="21">
        <v>2</v>
      </c>
      <c r="C18" s="18" t="s">
        <v>22</v>
      </c>
      <c r="D18" s="19">
        <f t="shared" si="3"/>
        <v>2937210.5</v>
      </c>
      <c r="E18" s="22">
        <v>834886.5</v>
      </c>
      <c r="F18" s="23">
        <v>0</v>
      </c>
      <c r="G18" s="22">
        <v>0</v>
      </c>
      <c r="H18" s="22">
        <v>569</v>
      </c>
      <c r="I18" s="22">
        <v>1767324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335000</v>
      </c>
    </row>
    <row r="19" spans="2:19" ht="15.75" x14ac:dyDescent="0.25">
      <c r="B19" s="21">
        <v>3</v>
      </c>
      <c r="C19" s="18" t="s">
        <v>23</v>
      </c>
      <c r="D19" s="19">
        <f t="shared" si="3"/>
        <v>1988075.76</v>
      </c>
      <c r="E19" s="22">
        <v>0</v>
      </c>
      <c r="F19" s="23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633</v>
      </c>
      <c r="M19" s="22">
        <v>1833075.76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155000</v>
      </c>
    </row>
    <row r="20" spans="2:19" ht="15.75" x14ac:dyDescent="0.25">
      <c r="B20" s="21">
        <v>4</v>
      </c>
      <c r="C20" s="18" t="s">
        <v>24</v>
      </c>
      <c r="D20" s="19">
        <f t="shared" si="3"/>
        <v>2074956</v>
      </c>
      <c r="E20" s="22">
        <v>0</v>
      </c>
      <c r="F20" s="23">
        <v>0</v>
      </c>
      <c r="G20" s="22">
        <v>0</v>
      </c>
      <c r="H20" s="22">
        <v>611</v>
      </c>
      <c r="I20" s="22">
        <v>1909956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165000</v>
      </c>
    </row>
    <row r="21" spans="2:19" ht="15.75" x14ac:dyDescent="0.25">
      <c r="B21" s="21">
        <v>5</v>
      </c>
      <c r="C21" s="18" t="s">
        <v>25</v>
      </c>
      <c r="D21" s="19">
        <f t="shared" si="3"/>
        <v>1095549.6000000001</v>
      </c>
      <c r="E21" s="22">
        <v>0</v>
      </c>
      <c r="F21" s="23">
        <v>0</v>
      </c>
      <c r="G21" s="22">
        <v>0</v>
      </c>
      <c r="H21" s="22">
        <v>322.60000000000002</v>
      </c>
      <c r="I21" s="22">
        <v>930549.6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165000</v>
      </c>
    </row>
  </sheetData>
  <mergeCells count="11">
    <mergeCell ref="Q4:S4"/>
    <mergeCell ref="B8:B10"/>
    <mergeCell ref="C8:C10"/>
    <mergeCell ref="D8:D9"/>
    <mergeCell ref="E8:O8"/>
    <mergeCell ref="P8:S8"/>
    <mergeCell ref="F9:G9"/>
    <mergeCell ref="H9:I9"/>
    <mergeCell ref="J9:K9"/>
    <mergeCell ref="L9:M9"/>
    <mergeCell ref="N9:O9"/>
  </mergeCells>
  <pageMargins left="0" right="0" top="0" bottom="0" header="0" footer="0"/>
  <pageSetup paperSize="9" scale="5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topLeftCell="D1" workbookViewId="0">
      <selection activeCell="R1" sqref="R1"/>
    </sheetView>
  </sheetViews>
  <sheetFormatPr defaultRowHeight="15" x14ac:dyDescent="0.25"/>
  <cols>
    <col min="1" max="1" width="6.140625" customWidth="1"/>
    <col min="2" max="2" width="30" customWidth="1"/>
    <col min="3" max="3" width="9.28515625" customWidth="1"/>
    <col min="4" max="4" width="6.5703125" customWidth="1"/>
    <col min="5" max="5" width="15.140625" customWidth="1"/>
    <col min="6" max="6" width="6.140625" customWidth="1"/>
    <col min="7" max="7" width="6.7109375" customWidth="1"/>
    <col min="8" max="8" width="11.28515625" customWidth="1"/>
    <col min="9" max="9" width="10.42578125" customWidth="1"/>
    <col min="10" max="10" width="11.42578125" customWidth="1"/>
    <col min="11" max="11" width="9" customWidth="1"/>
    <col min="12" max="12" width="7.42578125" customWidth="1"/>
    <col min="13" max="13" width="14.5703125" customWidth="1"/>
    <col min="14" max="14" width="12.140625" customWidth="1"/>
    <col min="15" max="15" width="11.28515625" customWidth="1"/>
    <col min="16" max="16" width="15.140625" customWidth="1"/>
    <col min="17" max="17" width="10.85546875" customWidth="1"/>
    <col min="18" max="18" width="10.140625" customWidth="1"/>
    <col min="19" max="19" width="11" customWidth="1"/>
  </cols>
  <sheetData>
    <row r="1" spans="1:19" x14ac:dyDescent="0.25">
      <c r="P1" s="48"/>
      <c r="Q1" s="49"/>
      <c r="R1" s="49" t="s">
        <v>75</v>
      </c>
      <c r="S1" s="49"/>
    </row>
    <row r="2" spans="1:19" x14ac:dyDescent="0.25">
      <c r="P2" s="60" t="s">
        <v>69</v>
      </c>
      <c r="Q2" s="60"/>
      <c r="R2" s="60"/>
      <c r="S2" s="60"/>
    </row>
    <row r="3" spans="1:19" x14ac:dyDescent="0.25">
      <c r="P3" s="48"/>
      <c r="Q3" s="49"/>
      <c r="R3" s="49" t="s">
        <v>68</v>
      </c>
      <c r="S3" s="49"/>
    </row>
    <row r="5" spans="1:19" x14ac:dyDescent="0.25">
      <c r="Q5" s="50"/>
      <c r="R5" s="50" t="s">
        <v>71</v>
      </c>
      <c r="S5" s="50"/>
    </row>
    <row r="6" spans="1:19" x14ac:dyDescent="0.25">
      <c r="Q6" s="50" t="s">
        <v>72</v>
      </c>
      <c r="R6" s="50"/>
      <c r="S6" s="50"/>
    </row>
    <row r="7" spans="1:19" x14ac:dyDescent="0.25">
      <c r="P7" s="59" t="s">
        <v>73</v>
      </c>
      <c r="Q7" s="59"/>
      <c r="R7" s="59"/>
      <c r="S7" s="59"/>
    </row>
    <row r="8" spans="1:19" x14ac:dyDescent="0.25">
      <c r="P8" s="59" t="s">
        <v>74</v>
      </c>
      <c r="Q8" s="59"/>
      <c r="R8" s="59"/>
      <c r="S8" s="59"/>
    </row>
    <row r="9" spans="1:19" x14ac:dyDescent="0.25">
      <c r="Q9" s="50"/>
      <c r="R9" s="50"/>
      <c r="S9" s="50"/>
    </row>
    <row r="11" spans="1:19" s="25" customFormat="1" ht="15.75" x14ac:dyDescent="0.25">
      <c r="A11" s="54" t="s">
        <v>1</v>
      </c>
      <c r="B11" s="54" t="s">
        <v>2</v>
      </c>
      <c r="C11" s="54" t="s">
        <v>27</v>
      </c>
      <c r="D11" s="54"/>
      <c r="E11" s="57" t="s">
        <v>28</v>
      </c>
      <c r="F11" s="57" t="s">
        <v>29</v>
      </c>
      <c r="G11" s="57" t="s">
        <v>30</v>
      </c>
      <c r="H11" s="57" t="s">
        <v>31</v>
      </c>
      <c r="I11" s="54" t="s">
        <v>32</v>
      </c>
      <c r="J11" s="54"/>
      <c r="K11" s="58" t="s">
        <v>33</v>
      </c>
      <c r="L11" s="57" t="s">
        <v>34</v>
      </c>
      <c r="M11" s="54" t="s">
        <v>35</v>
      </c>
      <c r="N11" s="54"/>
      <c r="O11" s="54"/>
      <c r="P11" s="54"/>
      <c r="Q11" s="57" t="s">
        <v>36</v>
      </c>
      <c r="R11" s="57" t="s">
        <v>37</v>
      </c>
      <c r="S11" s="57" t="s">
        <v>38</v>
      </c>
    </row>
    <row r="12" spans="1:19" s="25" customFormat="1" ht="15.75" x14ac:dyDescent="0.25">
      <c r="A12" s="54"/>
      <c r="B12" s="54"/>
      <c r="C12" s="57" t="s">
        <v>39</v>
      </c>
      <c r="D12" s="57" t="s">
        <v>40</v>
      </c>
      <c r="E12" s="57"/>
      <c r="F12" s="57"/>
      <c r="G12" s="57"/>
      <c r="H12" s="57"/>
      <c r="I12" s="57" t="s">
        <v>41</v>
      </c>
      <c r="J12" s="57" t="s">
        <v>42</v>
      </c>
      <c r="K12" s="58"/>
      <c r="L12" s="57"/>
      <c r="M12" s="57" t="s">
        <v>41</v>
      </c>
      <c r="N12" s="57" t="s">
        <v>43</v>
      </c>
      <c r="O12" s="57" t="s">
        <v>44</v>
      </c>
      <c r="P12" s="57" t="s">
        <v>45</v>
      </c>
      <c r="Q12" s="57"/>
      <c r="R12" s="57"/>
      <c r="S12" s="57"/>
    </row>
    <row r="13" spans="1:19" s="25" customFormat="1" ht="144.75" customHeight="1" x14ac:dyDescent="0.25">
      <c r="A13" s="54"/>
      <c r="B13" s="54"/>
      <c r="C13" s="57"/>
      <c r="D13" s="57"/>
      <c r="E13" s="57"/>
      <c r="F13" s="57"/>
      <c r="G13" s="57"/>
      <c r="H13" s="57"/>
      <c r="I13" s="57"/>
      <c r="J13" s="57"/>
      <c r="K13" s="58"/>
      <c r="L13" s="57"/>
      <c r="M13" s="57"/>
      <c r="N13" s="57"/>
      <c r="O13" s="57"/>
      <c r="P13" s="57"/>
      <c r="Q13" s="57"/>
      <c r="R13" s="57"/>
      <c r="S13" s="57"/>
    </row>
    <row r="14" spans="1:19" s="25" customFormat="1" ht="15.75" x14ac:dyDescent="0.25">
      <c r="A14" s="54"/>
      <c r="B14" s="54"/>
      <c r="C14" s="57"/>
      <c r="D14" s="57"/>
      <c r="E14" s="57"/>
      <c r="F14" s="57"/>
      <c r="G14" s="57"/>
      <c r="H14" s="26" t="s">
        <v>46</v>
      </c>
      <c r="I14" s="26" t="s">
        <v>46</v>
      </c>
      <c r="J14" s="26" t="s">
        <v>46</v>
      </c>
      <c r="K14" s="27" t="s">
        <v>47</v>
      </c>
      <c r="L14" s="57"/>
      <c r="M14" s="26" t="s">
        <v>16</v>
      </c>
      <c r="N14" s="26" t="s">
        <v>16</v>
      </c>
      <c r="O14" s="26" t="s">
        <v>16</v>
      </c>
      <c r="P14" s="26" t="s">
        <v>16</v>
      </c>
      <c r="Q14" s="26" t="s">
        <v>48</v>
      </c>
      <c r="R14" s="26" t="s">
        <v>48</v>
      </c>
      <c r="S14" s="57"/>
    </row>
    <row r="15" spans="1:19" s="25" customFormat="1" ht="15.75" x14ac:dyDescent="0.25">
      <c r="A15" s="26">
        <v>1</v>
      </c>
      <c r="B15" s="26">
        <v>2</v>
      </c>
      <c r="C15" s="26">
        <v>3</v>
      </c>
      <c r="D15" s="26">
        <v>4</v>
      </c>
      <c r="E15" s="2">
        <v>5</v>
      </c>
      <c r="F15" s="26">
        <v>6</v>
      </c>
      <c r="G15" s="26">
        <v>7</v>
      </c>
      <c r="H15" s="26">
        <v>8</v>
      </c>
      <c r="I15" s="26">
        <v>9</v>
      </c>
      <c r="J15" s="26">
        <v>10</v>
      </c>
      <c r="K15" s="26">
        <v>11</v>
      </c>
      <c r="L15" s="26">
        <v>12</v>
      </c>
      <c r="M15" s="26">
        <v>13</v>
      </c>
      <c r="N15" s="26">
        <v>14</v>
      </c>
      <c r="O15" s="26">
        <v>15</v>
      </c>
      <c r="P15" s="26">
        <v>16</v>
      </c>
      <c r="Q15" s="26">
        <v>17</v>
      </c>
      <c r="R15" s="26">
        <v>18</v>
      </c>
      <c r="S15" s="26">
        <v>19</v>
      </c>
    </row>
    <row r="16" spans="1:19" s="25" customFormat="1" ht="15.75" x14ac:dyDescent="0.25">
      <c r="A16" s="28" t="s">
        <v>20</v>
      </c>
      <c r="B16" s="29"/>
      <c r="C16" s="30" t="s">
        <v>49</v>
      </c>
      <c r="D16" s="30" t="s">
        <v>49</v>
      </c>
      <c r="E16" s="30" t="s">
        <v>49</v>
      </c>
      <c r="F16" s="30" t="s">
        <v>49</v>
      </c>
      <c r="G16" s="30" t="s">
        <v>49</v>
      </c>
      <c r="H16" s="31">
        <f>H17</f>
        <v>1018.55</v>
      </c>
      <c r="I16" s="31">
        <f>I17</f>
        <v>964.5</v>
      </c>
      <c r="J16" s="31">
        <f>J17</f>
        <v>563.79999999999995</v>
      </c>
      <c r="K16" s="32">
        <f>K17</f>
        <v>54</v>
      </c>
      <c r="L16" s="33" t="s">
        <v>49</v>
      </c>
      <c r="M16" s="34">
        <f>M17</f>
        <v>2449613</v>
      </c>
      <c r="N16" s="34">
        <v>80223.22</v>
      </c>
      <c r="O16" s="34">
        <v>80223.22</v>
      </c>
      <c r="P16" s="34">
        <v>2289166.56</v>
      </c>
      <c r="Q16" s="34">
        <f t="shared" ref="Q16" si="0">M16/I16</f>
        <v>2539.7750129600831</v>
      </c>
      <c r="R16" s="35">
        <f>R17</f>
        <v>3488.4499740798342</v>
      </c>
      <c r="S16" s="33" t="s">
        <v>49</v>
      </c>
    </row>
    <row r="17" spans="1:19" s="25" customFormat="1" ht="31.5" x14ac:dyDescent="0.25">
      <c r="A17" s="36">
        <v>1</v>
      </c>
      <c r="B17" s="37" t="s">
        <v>0</v>
      </c>
      <c r="C17" s="38">
        <v>1977</v>
      </c>
      <c r="D17" s="39"/>
      <c r="E17" s="5" t="s">
        <v>50</v>
      </c>
      <c r="F17" s="40">
        <v>2</v>
      </c>
      <c r="G17" s="40">
        <v>3</v>
      </c>
      <c r="H17" s="31">
        <v>1018.55</v>
      </c>
      <c r="I17" s="31">
        <v>964.5</v>
      </c>
      <c r="J17" s="31">
        <v>563.79999999999995</v>
      </c>
      <c r="K17" s="32">
        <v>54</v>
      </c>
      <c r="L17" s="32" t="s">
        <v>51</v>
      </c>
      <c r="M17" s="11">
        <v>2449613</v>
      </c>
      <c r="N17" s="41">
        <v>80223.22</v>
      </c>
      <c r="O17" s="42">
        <v>80223.22</v>
      </c>
      <c r="P17" s="42">
        <v>2289166.56</v>
      </c>
      <c r="Q17" s="42">
        <v>2539.7750129600831</v>
      </c>
      <c r="R17" s="43">
        <v>3488.4499740798342</v>
      </c>
      <c r="S17" s="44" t="s">
        <v>66</v>
      </c>
    </row>
    <row r="18" spans="1:19" s="25" customFormat="1" ht="15.75" x14ac:dyDescent="0.25">
      <c r="A18" s="17" t="s">
        <v>54</v>
      </c>
      <c r="B18" s="18"/>
      <c r="C18" s="26" t="s">
        <v>49</v>
      </c>
      <c r="D18" s="26" t="s">
        <v>49</v>
      </c>
      <c r="E18" s="2" t="s">
        <v>49</v>
      </c>
      <c r="F18" s="26" t="s">
        <v>49</v>
      </c>
      <c r="G18" s="26" t="s">
        <v>49</v>
      </c>
      <c r="H18" s="45">
        <f>H19</f>
        <v>781.4</v>
      </c>
      <c r="I18" s="45">
        <f>I19</f>
        <v>721.5</v>
      </c>
      <c r="J18" s="45">
        <f>J19</f>
        <v>620.70000000000005</v>
      </c>
      <c r="K18" s="46">
        <f>K19</f>
        <v>31</v>
      </c>
      <c r="L18" s="26" t="s">
        <v>49</v>
      </c>
      <c r="M18" s="19">
        <v>2249023</v>
      </c>
      <c r="N18" s="19">
        <f t="shared" ref="N18:P18" si="1">N19</f>
        <v>40954.42</v>
      </c>
      <c r="O18" s="19">
        <f t="shared" si="1"/>
        <v>40954.42</v>
      </c>
      <c r="P18" s="19">
        <f t="shared" si="1"/>
        <v>1018395.16</v>
      </c>
      <c r="Q18" s="19">
        <f t="shared" ref="Q18:Q25" si="2">M18/H18</f>
        <v>2878.1968262093678</v>
      </c>
      <c r="R18" s="19">
        <f>R19</f>
        <v>3520.2403071017275</v>
      </c>
      <c r="S18" s="26" t="s">
        <v>49</v>
      </c>
    </row>
    <row r="19" spans="1:19" s="25" customFormat="1" ht="31.5" x14ac:dyDescent="0.25">
      <c r="A19" s="21">
        <v>1</v>
      </c>
      <c r="B19" s="18" t="s">
        <v>70</v>
      </c>
      <c r="C19" s="21">
        <v>1975</v>
      </c>
      <c r="D19" s="21"/>
      <c r="E19" s="5" t="s">
        <v>50</v>
      </c>
      <c r="F19" s="21" t="s">
        <v>52</v>
      </c>
      <c r="G19" s="21">
        <v>2</v>
      </c>
      <c r="H19" s="45">
        <v>781.4</v>
      </c>
      <c r="I19" s="45">
        <v>721.5</v>
      </c>
      <c r="J19" s="45">
        <v>620.70000000000005</v>
      </c>
      <c r="K19" s="46">
        <v>31</v>
      </c>
      <c r="L19" s="21" t="s">
        <v>51</v>
      </c>
      <c r="M19" s="19">
        <v>2249023.5</v>
      </c>
      <c r="N19" s="19">
        <v>40954.42</v>
      </c>
      <c r="O19" s="19">
        <v>40954.42</v>
      </c>
      <c r="P19" s="19">
        <v>1018395.16</v>
      </c>
      <c r="Q19" s="19">
        <v>2878.2</v>
      </c>
      <c r="R19" s="19">
        <v>3520.2403071017275</v>
      </c>
      <c r="S19" s="47" t="s">
        <v>53</v>
      </c>
    </row>
    <row r="20" spans="1:19" s="25" customFormat="1" ht="15.75" x14ac:dyDescent="0.25">
      <c r="A20" s="17" t="s">
        <v>65</v>
      </c>
      <c r="B20" s="18"/>
      <c r="C20" s="26" t="s">
        <v>49</v>
      </c>
      <c r="D20" s="26" t="s">
        <v>49</v>
      </c>
      <c r="E20" s="2" t="s">
        <v>49</v>
      </c>
      <c r="F20" s="26" t="s">
        <v>49</v>
      </c>
      <c r="G20" s="26" t="s">
        <v>49</v>
      </c>
      <c r="H20" s="45">
        <f>SUM(H21:H25)</f>
        <v>3301.1</v>
      </c>
      <c r="I20" s="45">
        <f t="shared" ref="I20:K20" si="3">SUM(I21:I25)</f>
        <v>3301.0999999999995</v>
      </c>
      <c r="J20" s="45">
        <f t="shared" si="3"/>
        <v>2289.6107692307692</v>
      </c>
      <c r="K20" s="46">
        <f t="shared" si="3"/>
        <v>160</v>
      </c>
      <c r="L20" s="26" t="s">
        <v>49</v>
      </c>
      <c r="M20" s="19">
        <v>10925283.859999999</v>
      </c>
      <c r="N20" s="19">
        <f t="shared" ref="N20:P20" si="4">SUM(N21:N25)</f>
        <v>225072.93999999997</v>
      </c>
      <c r="O20" s="19">
        <f t="shared" si="4"/>
        <v>225072.93999999997</v>
      </c>
      <c r="P20" s="19">
        <f t="shared" si="4"/>
        <v>10475137.98</v>
      </c>
      <c r="Q20" s="19">
        <f t="shared" si="2"/>
        <v>3309.5888824937142</v>
      </c>
      <c r="R20" s="19">
        <f>MAX(R21:R25)</f>
        <v>4537.2969213939687</v>
      </c>
      <c r="S20" s="26" t="s">
        <v>49</v>
      </c>
    </row>
    <row r="21" spans="1:19" s="25" customFormat="1" ht="31.5" x14ac:dyDescent="0.25">
      <c r="A21" s="21">
        <v>1</v>
      </c>
      <c r="B21" s="18" t="s">
        <v>21</v>
      </c>
      <c r="C21" s="21" t="s">
        <v>55</v>
      </c>
      <c r="D21" s="21"/>
      <c r="E21" s="5" t="s">
        <v>50</v>
      </c>
      <c r="F21" s="21" t="s">
        <v>52</v>
      </c>
      <c r="G21" s="21" t="s">
        <v>52</v>
      </c>
      <c r="H21" s="45">
        <v>639.9</v>
      </c>
      <c r="I21" s="45">
        <v>639.9</v>
      </c>
      <c r="J21" s="45">
        <v>431</v>
      </c>
      <c r="K21" s="46">
        <v>32</v>
      </c>
      <c r="L21" s="21" t="s">
        <v>51</v>
      </c>
      <c r="M21" s="19">
        <v>2829492</v>
      </c>
      <c r="N21" s="19">
        <v>58290.67</v>
      </c>
      <c r="O21" s="19">
        <v>58290.67</v>
      </c>
      <c r="P21" s="19">
        <v>2712910.66</v>
      </c>
      <c r="Q21" s="19">
        <f t="shared" si="2"/>
        <v>4421.7721518987346</v>
      </c>
      <c r="R21" s="19">
        <v>4537.2969213939687</v>
      </c>
      <c r="S21" s="47" t="s">
        <v>56</v>
      </c>
    </row>
    <row r="22" spans="1:19" s="25" customFormat="1" ht="31.5" x14ac:dyDescent="0.25">
      <c r="A22" s="21">
        <v>2</v>
      </c>
      <c r="B22" s="18" t="s">
        <v>22</v>
      </c>
      <c r="C22" s="21" t="s">
        <v>57</v>
      </c>
      <c r="D22" s="21"/>
      <c r="E22" s="5" t="s">
        <v>50</v>
      </c>
      <c r="F22" s="21" t="s">
        <v>52</v>
      </c>
      <c r="G22" s="21" t="s">
        <v>52</v>
      </c>
      <c r="H22" s="45">
        <v>690.1</v>
      </c>
      <c r="I22" s="45">
        <v>690.1</v>
      </c>
      <c r="J22" s="45">
        <v>598</v>
      </c>
      <c r="K22" s="46">
        <v>36</v>
      </c>
      <c r="L22" s="21" t="s">
        <v>51</v>
      </c>
      <c r="M22" s="19">
        <v>2937210.5</v>
      </c>
      <c r="N22" s="19">
        <v>60509.79</v>
      </c>
      <c r="O22" s="19">
        <v>60509.79</v>
      </c>
      <c r="P22" s="19">
        <v>2816190.92</v>
      </c>
      <c r="Q22" s="19">
        <f t="shared" si="2"/>
        <v>4256.2099695696279</v>
      </c>
      <c r="R22" s="19">
        <v>4365.3770757861184</v>
      </c>
      <c r="S22" s="47" t="s">
        <v>58</v>
      </c>
    </row>
    <row r="23" spans="1:19" s="25" customFormat="1" ht="31.5" x14ac:dyDescent="0.25">
      <c r="A23" s="21">
        <v>3</v>
      </c>
      <c r="B23" s="18" t="s">
        <v>23</v>
      </c>
      <c r="C23" s="21" t="s">
        <v>59</v>
      </c>
      <c r="D23" s="21"/>
      <c r="E23" s="5" t="s">
        <v>50</v>
      </c>
      <c r="F23" s="21" t="s">
        <v>52</v>
      </c>
      <c r="G23" s="21" t="s">
        <v>52</v>
      </c>
      <c r="H23" s="45">
        <v>781.7</v>
      </c>
      <c r="I23" s="45">
        <v>781.7</v>
      </c>
      <c r="J23" s="45">
        <v>494.61076923076922</v>
      </c>
      <c r="K23" s="46">
        <v>41</v>
      </c>
      <c r="L23" s="21" t="s">
        <v>51</v>
      </c>
      <c r="M23" s="19">
        <v>1988075.76</v>
      </c>
      <c r="N23" s="19">
        <v>40956.559999999998</v>
      </c>
      <c r="O23" s="19">
        <v>40956.559999999998</v>
      </c>
      <c r="P23" s="19">
        <v>1906162.64</v>
      </c>
      <c r="Q23" s="19">
        <f t="shared" si="2"/>
        <v>2543.2720481002939</v>
      </c>
      <c r="R23" s="19">
        <v>2543.2720481002939</v>
      </c>
      <c r="S23" s="47" t="s">
        <v>60</v>
      </c>
    </row>
    <row r="24" spans="1:19" s="25" customFormat="1" ht="31.5" x14ac:dyDescent="0.25">
      <c r="A24" s="21">
        <v>4</v>
      </c>
      <c r="B24" s="18" t="s">
        <v>24</v>
      </c>
      <c r="C24" s="21" t="s">
        <v>61</v>
      </c>
      <c r="D24" s="21"/>
      <c r="E24" s="5" t="s">
        <v>50</v>
      </c>
      <c r="F24" s="21" t="s">
        <v>52</v>
      </c>
      <c r="G24" s="21" t="s">
        <v>52</v>
      </c>
      <c r="H24" s="45">
        <v>764.1</v>
      </c>
      <c r="I24" s="45">
        <v>764.1</v>
      </c>
      <c r="J24" s="45">
        <v>659</v>
      </c>
      <c r="K24" s="46">
        <v>30</v>
      </c>
      <c r="L24" s="21" t="s">
        <v>51</v>
      </c>
      <c r="M24" s="19">
        <v>2074956</v>
      </c>
      <c r="N24" s="19">
        <v>42746.39</v>
      </c>
      <c r="O24" s="19">
        <v>42746.39</v>
      </c>
      <c r="P24" s="19">
        <v>1989463.22</v>
      </c>
      <c r="Q24" s="19">
        <f t="shared" si="2"/>
        <v>2715.5555555555557</v>
      </c>
      <c r="R24" s="19">
        <v>2715.8594163067664</v>
      </c>
      <c r="S24" s="47" t="s">
        <v>62</v>
      </c>
    </row>
    <row r="25" spans="1:19" s="25" customFormat="1" ht="31.5" x14ac:dyDescent="0.25">
      <c r="A25" s="21">
        <v>5</v>
      </c>
      <c r="B25" s="18" t="s">
        <v>25</v>
      </c>
      <c r="C25" s="21" t="s">
        <v>63</v>
      </c>
      <c r="D25" s="21"/>
      <c r="E25" s="5" t="s">
        <v>50</v>
      </c>
      <c r="F25" s="21" t="s">
        <v>52</v>
      </c>
      <c r="G25" s="21" t="s">
        <v>52</v>
      </c>
      <c r="H25" s="45">
        <v>425.3</v>
      </c>
      <c r="I25" s="45">
        <v>425.29999999999995</v>
      </c>
      <c r="J25" s="45">
        <v>107</v>
      </c>
      <c r="K25" s="46">
        <v>21</v>
      </c>
      <c r="L25" s="21" t="s">
        <v>51</v>
      </c>
      <c r="M25" s="19">
        <v>1095549.6000000001</v>
      </c>
      <c r="N25" s="19">
        <v>22569.53</v>
      </c>
      <c r="O25" s="19">
        <v>22569.53</v>
      </c>
      <c r="P25" s="19">
        <v>1050410.54</v>
      </c>
      <c r="Q25" s="19">
        <f t="shared" si="2"/>
        <v>2575.9454502703975</v>
      </c>
      <c r="R25" s="19">
        <v>2576.2336891605928</v>
      </c>
      <c r="S25" s="47" t="s">
        <v>64</v>
      </c>
    </row>
  </sheetData>
  <mergeCells count="25">
    <mergeCell ref="P7:S7"/>
    <mergeCell ref="P8:S8"/>
    <mergeCell ref="P2:S2"/>
    <mergeCell ref="G11:G14"/>
    <mergeCell ref="A11:A14"/>
    <mergeCell ref="B11:B14"/>
    <mergeCell ref="C11:D11"/>
    <mergeCell ref="E11:E14"/>
    <mergeCell ref="F11:F14"/>
    <mergeCell ref="R11:R13"/>
    <mergeCell ref="S11:S14"/>
    <mergeCell ref="C12:C14"/>
    <mergeCell ref="D12:D14"/>
    <mergeCell ref="I12:I13"/>
    <mergeCell ref="J12:J13"/>
    <mergeCell ref="M12:M13"/>
    <mergeCell ref="Q11:Q13"/>
    <mergeCell ref="N12:N13"/>
    <mergeCell ref="O12:O13"/>
    <mergeCell ref="P12:P13"/>
    <mergeCell ref="H11:H13"/>
    <mergeCell ref="I11:J11"/>
    <mergeCell ref="K11:K13"/>
    <mergeCell ref="L11:L14"/>
    <mergeCell ref="M11:P11"/>
  </mergeCells>
  <pageMargins left="0" right="0" top="0" bottom="0" header="0" footer="0"/>
  <pageSetup paperSize="9" scale="6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Прилож.№ 1</vt:lpstr>
      <vt:lpstr>Приложение № 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owner</cp:lastModifiedBy>
  <cp:lastPrinted>2017-09-08T10:47:36Z</cp:lastPrinted>
  <dcterms:created xsi:type="dcterms:W3CDTF">2017-06-29T08:31:35Z</dcterms:created>
  <dcterms:modified xsi:type="dcterms:W3CDTF">2017-09-08T10:57:40Z</dcterms:modified>
</cp:coreProperties>
</file>